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 defaultThemeVersion="166925"/>
  <xr:revisionPtr revIDLastSave="0" documentId="13_ncr:1_{01FA9973-1A1B-4367-B7E8-5A97935C0EAD}" xr6:coauthVersionLast="47" xr6:coauthVersionMax="47" xr10:uidLastSave="{00000000-0000-0000-0000-000000000000}"/>
  <bookViews>
    <workbookView xWindow="810" yWindow="-120" windowWidth="19800" windowHeight="11760" activeTab="1" xr2:uid="{8E24FB05-6FF5-4557-BF93-35B14D18D078}"/>
  </bookViews>
  <sheets>
    <sheet name="Dados" sheetId="1" r:id="rId1"/>
    <sheet name="Gráfico" sheetId="2" r:id="rId2"/>
    <sheet name="Gráfico Colorid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" i="2" l="1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4" i="1"/>
  <c r="J5" i="1"/>
  <c r="J6" i="1"/>
  <c r="J7" i="1"/>
  <c r="J8" i="1"/>
  <c r="J9" i="1"/>
  <c r="J10" i="1"/>
  <c r="J3" i="1"/>
  <c r="I32" i="1"/>
  <c r="E6" i="1"/>
  <c r="E30" i="1"/>
  <c r="E29" i="1"/>
  <c r="E19" i="1"/>
  <c r="E24" i="1"/>
  <c r="E20" i="1"/>
  <c r="E25" i="1"/>
  <c r="E23" i="1"/>
  <c r="E26" i="1"/>
  <c r="E16" i="1"/>
  <c r="E21" i="1"/>
  <c r="E17" i="1"/>
  <c r="E12" i="1"/>
  <c r="E13" i="1"/>
  <c r="E5" i="1"/>
  <c r="E4" i="1"/>
  <c r="E3" i="1"/>
  <c r="E18" i="1"/>
  <c r="E22" i="1"/>
  <c r="E14" i="1"/>
  <c r="E27" i="1"/>
  <c r="E28" i="1"/>
  <c r="E15" i="1"/>
  <c r="E8" i="1"/>
  <c r="E9" i="1"/>
  <c r="E11" i="1"/>
  <c r="E10" i="1"/>
  <c r="E7" i="1"/>
  <c r="E32" i="1" l="1"/>
  <c r="F14" i="1" s="1"/>
  <c r="F16" i="1" l="1"/>
  <c r="F29" i="1"/>
  <c r="F23" i="1"/>
  <c r="F20" i="1"/>
  <c r="F22" i="1"/>
  <c r="F13" i="1"/>
  <c r="F5" i="1"/>
  <c r="F17" i="1"/>
  <c r="F11" i="1"/>
  <c r="F10" i="1"/>
  <c r="F18" i="1"/>
  <c r="F4" i="1"/>
  <c r="F25" i="1"/>
  <c r="F6" i="1"/>
  <c r="F24" i="1"/>
  <c r="F26" i="1"/>
  <c r="F12" i="1"/>
  <c r="F3" i="1"/>
  <c r="G3" i="1" s="1"/>
  <c r="H3" i="1" s="1"/>
  <c r="F27" i="1"/>
  <c r="F9" i="1"/>
  <c r="F15" i="1"/>
  <c r="F30" i="1"/>
  <c r="F28" i="1"/>
  <c r="F19" i="1"/>
  <c r="F8" i="1"/>
  <c r="F21" i="1"/>
  <c r="F7" i="1"/>
  <c r="G4" i="1" l="1"/>
  <c r="G5" i="1" l="1"/>
  <c r="H4" i="1"/>
  <c r="G6" i="1" l="1"/>
  <c r="H5" i="1"/>
  <c r="G7" i="1" l="1"/>
  <c r="H6" i="1"/>
  <c r="H7" i="1" l="1"/>
  <c r="G8" i="1" l="1"/>
  <c r="G9" i="1" l="1"/>
  <c r="H9" i="1" s="1"/>
  <c r="H8" i="1"/>
  <c r="G10" i="1" l="1"/>
  <c r="G11" i="1" s="1"/>
  <c r="H11" i="1" s="1"/>
  <c r="H10" i="1" l="1"/>
  <c r="G12" i="1"/>
  <c r="G13" i="1" s="1"/>
  <c r="H13" i="1" s="1"/>
  <c r="H12" i="1" l="1"/>
  <c r="G14" i="1"/>
  <c r="H14" i="1" l="1"/>
  <c r="G15" i="1"/>
  <c r="G16" i="1" l="1"/>
  <c r="H15" i="1"/>
  <c r="H16" i="1" l="1"/>
  <c r="G17" i="1"/>
  <c r="H17" i="1" l="1"/>
  <c r="G18" i="1"/>
  <c r="G19" i="1" l="1"/>
  <c r="H18" i="1"/>
  <c r="H19" i="1" l="1"/>
  <c r="G20" i="1"/>
  <c r="H20" i="1" l="1"/>
  <c r="G21" i="1"/>
  <c r="G22" i="1" l="1"/>
  <c r="H21" i="1"/>
  <c r="H22" i="1" l="1"/>
  <c r="G23" i="1"/>
  <c r="G24" i="1" l="1"/>
  <c r="H23" i="1"/>
  <c r="G25" i="1" l="1"/>
  <c r="H24" i="1"/>
  <c r="H25" i="1" l="1"/>
  <c r="G26" i="1"/>
  <c r="G27" i="1" l="1"/>
  <c r="H26" i="1"/>
  <c r="H27" i="1" l="1"/>
  <c r="G28" i="1"/>
  <c r="H28" i="1" l="1"/>
  <c r="G29" i="1"/>
  <c r="H29" i="1" l="1"/>
  <c r="G30" i="1"/>
  <c r="H30" i="1" s="1"/>
</calcChain>
</file>

<file path=xl/sharedStrings.xml><?xml version="1.0" encoding="utf-8"?>
<sst xmlns="http://schemas.openxmlformats.org/spreadsheetml/2006/main" count="45" uniqueCount="44">
  <si>
    <t>ITEM</t>
  </si>
  <si>
    <t>PARTICIPAÇÃO (%)</t>
  </si>
  <si>
    <t>VALOR TOTAL (R$)</t>
  </si>
  <si>
    <t>VALOR UNITÁRIO (R$)</t>
  </si>
  <si>
    <t>CONSUMO ANUAL (UNIDADES)</t>
  </si>
  <si>
    <t>PARAFUSO X</t>
  </si>
  <si>
    <t>PARAFUSO Y</t>
  </si>
  <si>
    <t>PARAFUSO Z</t>
  </si>
  <si>
    <t>PORCA X</t>
  </si>
  <si>
    <t>PORCA Y</t>
  </si>
  <si>
    <t>PORCA Z</t>
  </si>
  <si>
    <t>ARRUELA X</t>
  </si>
  <si>
    <t>ARRUELA Y</t>
  </si>
  <si>
    <t>ARRUELA Z</t>
  </si>
  <si>
    <t>CHAPA XY</t>
  </si>
  <si>
    <t>CHAPA Z</t>
  </si>
  <si>
    <t>SUPORTE Z</t>
  </si>
  <si>
    <t>SUPORTE XY</t>
  </si>
  <si>
    <t>DISPLAY XY</t>
  </si>
  <si>
    <t>DISPLAY Z</t>
  </si>
  <si>
    <t>MÓDULO ELETRÔNICO</t>
  </si>
  <si>
    <t>ALOJAMENTO XY</t>
  </si>
  <si>
    <t>ALOJAMENTO Z</t>
  </si>
  <si>
    <t>TAMPA XY</t>
  </si>
  <si>
    <t>TAMPA Z</t>
  </si>
  <si>
    <t>CABO XY AZUL</t>
  </si>
  <si>
    <t>CABO XY VERMELHO</t>
  </si>
  <si>
    <t>CABO XY VERDE</t>
  </si>
  <si>
    <t>CABO XY AMARELO</t>
  </si>
  <si>
    <t>CABO Z AZUL</t>
  </si>
  <si>
    <t>CABO Z VERMELHO</t>
  </si>
  <si>
    <t>CABO Z VERDE</t>
  </si>
  <si>
    <t>CABO Z AMARELO</t>
  </si>
  <si>
    <t>TOTAL &gt;&gt;&gt;&gt;</t>
  </si>
  <si>
    <t>CLASSIFICAÇÃO ABC</t>
  </si>
  <si>
    <t>A</t>
  </si>
  <si>
    <t>B</t>
  </si>
  <si>
    <t>C</t>
  </si>
  <si>
    <t>CLASSE</t>
  </si>
  <si>
    <t>FAIXA</t>
  </si>
  <si>
    <t>ACUMULADO (%)
ITENS</t>
  </si>
  <si>
    <t>ACUMULADO (%)
VALOR</t>
  </si>
  <si>
    <t>TOTAL &gt;&gt;&gt;</t>
  </si>
  <si>
    <t>SEQUÊNCIA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</si>
</sst>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NumberFormat="1"/>
    <xf numFmtId="164" fontId="0" fillId="0" borderId="0" xfId="0" applyNumberFormat="1"/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0" fontId="0" fillId="0" borderId="0" xfId="0" applyNumberFormat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0" fillId="0" borderId="0" xfId="1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CURVA ABC DO ESTOQUE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6241319566717841E-2"/>
          <c:y val="0.13732421605194087"/>
          <c:w val="0.89036571680776044"/>
          <c:h val="0.69702548694571076"/>
        </c:manualLayout>
      </c:layout>
      <c:lineChart>
        <c:grouping val="standard"/>
        <c:varyColors val="0"/>
        <c:ser>
          <c:idx val="0"/>
          <c:order val="0"/>
          <c:tx>
            <c:strRef>
              <c:f>Gráfico!$B$3</c:f>
              <c:strCache>
                <c:ptCount val="1"/>
                <c:pt idx="0">
                  <c:v>ACUMULADO (%)
VALOR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cat>
            <c:numRef>
              <c:f>Gráfico!$C$2:$AE$2</c:f>
              <c:numCache>
                <c:formatCode>0%</c:formatCode>
                <c:ptCount val="29"/>
                <c:pt idx="0" formatCode="General">
                  <c:v>0</c:v>
                </c:pt>
                <c:pt idx="1">
                  <c:v>3.5714285714285712E-2</c:v>
                </c:pt>
                <c:pt idx="2">
                  <c:v>7.1428571428571425E-2</c:v>
                </c:pt>
                <c:pt idx="3">
                  <c:v>0.10714285714285714</c:v>
                </c:pt>
                <c:pt idx="4">
                  <c:v>0.14285714285714285</c:v>
                </c:pt>
                <c:pt idx="5">
                  <c:v>0.17857142857142858</c:v>
                </c:pt>
                <c:pt idx="6">
                  <c:v>0.21428571428571427</c:v>
                </c:pt>
                <c:pt idx="7">
                  <c:v>0.25</c:v>
                </c:pt>
                <c:pt idx="8">
                  <c:v>0.2857142857142857</c:v>
                </c:pt>
                <c:pt idx="9">
                  <c:v>0.32142857142857145</c:v>
                </c:pt>
                <c:pt idx="10">
                  <c:v>0.35714285714285715</c:v>
                </c:pt>
                <c:pt idx="11">
                  <c:v>0.39285714285714285</c:v>
                </c:pt>
                <c:pt idx="12">
                  <c:v>0.42857142857142855</c:v>
                </c:pt>
                <c:pt idx="13">
                  <c:v>0.4642857142857143</c:v>
                </c:pt>
                <c:pt idx="14">
                  <c:v>0.5</c:v>
                </c:pt>
                <c:pt idx="15">
                  <c:v>0.5357142857142857</c:v>
                </c:pt>
                <c:pt idx="16">
                  <c:v>0.5714285714285714</c:v>
                </c:pt>
                <c:pt idx="17">
                  <c:v>0.6071428571428571</c:v>
                </c:pt>
                <c:pt idx="18">
                  <c:v>0.6428571428571429</c:v>
                </c:pt>
                <c:pt idx="19">
                  <c:v>0.6785714285714286</c:v>
                </c:pt>
                <c:pt idx="20">
                  <c:v>0.7142857142857143</c:v>
                </c:pt>
                <c:pt idx="21">
                  <c:v>0.75</c:v>
                </c:pt>
                <c:pt idx="22">
                  <c:v>0.7857142857142857</c:v>
                </c:pt>
                <c:pt idx="23">
                  <c:v>0.8214285714285714</c:v>
                </c:pt>
                <c:pt idx="24">
                  <c:v>0.8571428571428571</c:v>
                </c:pt>
                <c:pt idx="25">
                  <c:v>0.8928571428571429</c:v>
                </c:pt>
                <c:pt idx="26">
                  <c:v>0.9285714285714286</c:v>
                </c:pt>
                <c:pt idx="27">
                  <c:v>0.9642857142857143</c:v>
                </c:pt>
                <c:pt idx="28">
                  <c:v>1</c:v>
                </c:pt>
              </c:numCache>
            </c:numRef>
          </c:cat>
          <c:val>
            <c:numRef>
              <c:f>Gráfico!$C$3:$AE$3</c:f>
              <c:numCache>
                <c:formatCode>0%</c:formatCode>
                <c:ptCount val="29"/>
                <c:pt idx="0" formatCode="General">
                  <c:v>0</c:v>
                </c:pt>
                <c:pt idx="1">
                  <c:v>0.51907362316099703</c:v>
                </c:pt>
                <c:pt idx="2">
                  <c:v>0.6619859262586385</c:v>
                </c:pt>
                <c:pt idx="3">
                  <c:v>0.79894092338242595</c:v>
                </c:pt>
                <c:pt idx="4">
                  <c:v>0.83153274548277034</c:v>
                </c:pt>
                <c:pt idx="5">
                  <c:v>0.86377784607140895</c:v>
                </c:pt>
                <c:pt idx="6">
                  <c:v>0.88234320701638269</c:v>
                </c:pt>
                <c:pt idx="7">
                  <c:v>0.90021512493794487</c:v>
                </c:pt>
                <c:pt idx="8">
                  <c:v>0.9145883076050213</c:v>
                </c:pt>
                <c:pt idx="9">
                  <c:v>0.92820500697383057</c:v>
                </c:pt>
                <c:pt idx="10">
                  <c:v>0.9384175315004375</c:v>
                </c:pt>
                <c:pt idx="11">
                  <c:v>0.94825181437791084</c:v>
                </c:pt>
                <c:pt idx="12">
                  <c:v>0.95506016406231542</c:v>
                </c:pt>
                <c:pt idx="13">
                  <c:v>0.95940994302735172</c:v>
                </c:pt>
                <c:pt idx="14">
                  <c:v>0.96362970142549831</c:v>
                </c:pt>
                <c:pt idx="15">
                  <c:v>0.96710479657691317</c:v>
                </c:pt>
                <c:pt idx="16">
                  <c:v>0.97041441100683212</c:v>
                </c:pt>
                <c:pt idx="17">
                  <c:v>0.97362946502446768</c:v>
                </c:pt>
                <c:pt idx="18">
                  <c:v>0.97679428382307765</c:v>
                </c:pt>
                <c:pt idx="19">
                  <c:v>0.97995910262168762</c:v>
                </c:pt>
                <c:pt idx="20">
                  <c:v>0.98298503581475638</c:v>
                </c:pt>
                <c:pt idx="21">
                  <c:v>0.98583957826056146</c:v>
                </c:pt>
                <c:pt idx="22">
                  <c:v>0.98850795489468357</c:v>
                </c:pt>
                <c:pt idx="23">
                  <c:v>0.99105222098768375</c:v>
                </c:pt>
                <c:pt idx="24">
                  <c:v>0.99328621072787904</c:v>
                </c:pt>
                <c:pt idx="25">
                  <c:v>0.99536653979811374</c:v>
                </c:pt>
                <c:pt idx="26">
                  <c:v>0.99735230845606504</c:v>
                </c:pt>
                <c:pt idx="27">
                  <c:v>0.99877071464031597</c:v>
                </c:pt>
                <c:pt idx="28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E2-49B4-84C9-95CA1C3E5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597305048"/>
        <c:axId val="597308000"/>
      </c:lineChart>
      <c:catAx>
        <c:axId val="597305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97308000"/>
        <c:crosses val="autoZero"/>
        <c:auto val="1"/>
        <c:lblAlgn val="ctr"/>
        <c:lblOffset val="100"/>
        <c:noMultiLvlLbl val="0"/>
      </c:catAx>
      <c:valAx>
        <c:axId val="597308000"/>
        <c:scaling>
          <c:orientation val="minMax"/>
          <c:max val="1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97305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142874</xdr:colOff>
      <xdr:row>3</xdr:row>
      <xdr:rowOff>123824</xdr:rowOff>
    </xdr:from>
    <xdr:to>
      <xdr:col>30</xdr:col>
      <xdr:colOff>190500</xdr:colOff>
      <xdr:row>24</xdr:row>
      <xdr:rowOff>105834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B106EB3-9855-0E29-4E41-E0103EDFCE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95249</xdr:colOff>
      <xdr:row>1</xdr:row>
      <xdr:rowOff>121138</xdr:rowOff>
    </xdr:from>
    <xdr:to>
      <xdr:col>16</xdr:col>
      <xdr:colOff>247360</xdr:colOff>
      <xdr:row>22</xdr:row>
      <xdr:rowOff>69031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ACA96D3-0869-8E44-945F-C46EAA6E1B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3649" y="311638"/>
          <a:ext cx="7467311" cy="3948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E1BE0-0EE0-4AA3-91A3-9C16A806AD6E}">
  <dimension ref="B1:M32"/>
  <sheetViews>
    <sheetView zoomScale="90" zoomScaleNormal="90" workbookViewId="0">
      <selection activeCell="D17" sqref="D17"/>
    </sheetView>
  </sheetViews>
  <sheetFormatPr defaultRowHeight="15" x14ac:dyDescent="0.25"/>
  <cols>
    <col min="1" max="1" width="3.140625" customWidth="1"/>
    <col min="2" max="2" width="20.7109375" bestFit="1" customWidth="1"/>
    <col min="3" max="3" width="20.42578125" bestFit="1" customWidth="1"/>
    <col min="4" max="4" width="28.5703125" bestFit="1" customWidth="1"/>
    <col min="5" max="5" width="17.28515625" bestFit="1" customWidth="1"/>
    <col min="6" max="7" width="17.85546875" bestFit="1" customWidth="1"/>
    <col min="8" max="8" width="19" bestFit="1" customWidth="1"/>
    <col min="9" max="9" width="15.140625" customWidth="1"/>
    <col min="10" max="10" width="16.85546875" customWidth="1"/>
    <col min="11" max="11" width="2.28515625" customWidth="1"/>
  </cols>
  <sheetData>
    <row r="1" spans="2:13" ht="8.25" customHeight="1" x14ac:dyDescent="0.25"/>
    <row r="2" spans="2:13" ht="30" x14ac:dyDescent="0.25">
      <c r="B2" s="2" t="s">
        <v>0</v>
      </c>
      <c r="C2" s="2" t="s">
        <v>3</v>
      </c>
      <c r="D2" s="2" t="s">
        <v>4</v>
      </c>
      <c r="E2" s="2" t="s">
        <v>2</v>
      </c>
      <c r="F2" s="2" t="s">
        <v>1</v>
      </c>
      <c r="G2" s="18" t="s">
        <v>41</v>
      </c>
      <c r="H2" s="13" t="s">
        <v>34</v>
      </c>
      <c r="I2" s="13" t="s">
        <v>43</v>
      </c>
      <c r="J2" s="17" t="s">
        <v>40</v>
      </c>
      <c r="L2" s="13" t="s">
        <v>38</v>
      </c>
      <c r="M2" s="13" t="s">
        <v>39</v>
      </c>
    </row>
    <row r="3" spans="2:13" x14ac:dyDescent="0.25">
      <c r="B3" t="s">
        <v>20</v>
      </c>
      <c r="C3" s="6">
        <v>82.34</v>
      </c>
      <c r="D3" s="5">
        <v>6400</v>
      </c>
      <c r="E3" s="7">
        <f t="shared" ref="E3:E30" si="0">C3*D3</f>
        <v>526976</v>
      </c>
      <c r="F3" s="10">
        <f t="shared" ref="F3:F30" si="1">E3/$E$32</f>
        <v>0.51907362316099703</v>
      </c>
      <c r="G3" s="11">
        <f>F3</f>
        <v>0.51907362316099703</v>
      </c>
      <c r="H3" s="1" t="str">
        <f t="shared" ref="H3:H30" si="2">IF(G3&lt;=$M$3,"A",IF(G3&lt;=$M$4,"B","C"))</f>
        <v>A</v>
      </c>
      <c r="I3" s="1">
        <v>1</v>
      </c>
      <c r="J3" s="19">
        <f>I3/$I$32</f>
        <v>3.5714285714285712E-2</v>
      </c>
      <c r="L3" s="14" t="s">
        <v>35</v>
      </c>
      <c r="M3" s="15">
        <v>0.8</v>
      </c>
    </row>
    <row r="4" spans="2:13" x14ac:dyDescent="0.25">
      <c r="B4" t="s">
        <v>19</v>
      </c>
      <c r="C4" s="6">
        <v>45.34</v>
      </c>
      <c r="D4" s="5">
        <v>3200</v>
      </c>
      <c r="E4" s="7">
        <f t="shared" si="0"/>
        <v>145088</v>
      </c>
      <c r="F4" s="10">
        <f t="shared" si="1"/>
        <v>0.1429123030976415</v>
      </c>
      <c r="G4" s="11">
        <f t="shared" ref="G4:G30" si="3">F4+G3</f>
        <v>0.6619859262586385</v>
      </c>
      <c r="H4" s="1" t="str">
        <f t="shared" si="2"/>
        <v>A</v>
      </c>
      <c r="I4" s="1">
        <v>2</v>
      </c>
      <c r="J4" s="19">
        <f t="shared" ref="J4:J30" si="4">I4/$I$32</f>
        <v>7.1428571428571425E-2</v>
      </c>
      <c r="L4" s="14" t="s">
        <v>36</v>
      </c>
      <c r="M4" s="15">
        <v>0.95</v>
      </c>
    </row>
    <row r="5" spans="2:13" x14ac:dyDescent="0.25">
      <c r="B5" t="s">
        <v>18</v>
      </c>
      <c r="C5" s="6">
        <v>43.45</v>
      </c>
      <c r="D5" s="5">
        <v>3200</v>
      </c>
      <c r="E5" s="7">
        <f t="shared" si="0"/>
        <v>139040</v>
      </c>
      <c r="F5" s="10">
        <f t="shared" si="1"/>
        <v>0.13695499712378745</v>
      </c>
      <c r="G5" s="11">
        <f t="shared" si="3"/>
        <v>0.79894092338242595</v>
      </c>
      <c r="H5" s="1" t="str">
        <f t="shared" si="2"/>
        <v>A</v>
      </c>
      <c r="I5" s="1">
        <v>3</v>
      </c>
      <c r="J5" s="19">
        <f t="shared" si="4"/>
        <v>0.10714285714285714</v>
      </c>
      <c r="L5" s="14" t="s">
        <v>37</v>
      </c>
      <c r="M5" s="15">
        <v>1</v>
      </c>
    </row>
    <row r="6" spans="2:13" x14ac:dyDescent="0.25">
      <c r="B6" t="s">
        <v>22</v>
      </c>
      <c r="C6" s="6">
        <v>10.34</v>
      </c>
      <c r="D6" s="5">
        <v>3200</v>
      </c>
      <c r="E6" s="7">
        <f t="shared" si="0"/>
        <v>33088</v>
      </c>
      <c r="F6" s="11">
        <f t="shared" si="1"/>
        <v>3.2591822100344357E-2</v>
      </c>
      <c r="G6" s="11">
        <f t="shared" si="3"/>
        <v>0.83153274548277034</v>
      </c>
      <c r="H6" s="1" t="str">
        <f t="shared" si="2"/>
        <v>B</v>
      </c>
      <c r="I6" s="1">
        <v>4</v>
      </c>
      <c r="J6" s="19">
        <f t="shared" si="4"/>
        <v>0.14285714285714285</v>
      </c>
    </row>
    <row r="7" spans="2:13" x14ac:dyDescent="0.25">
      <c r="B7" t="s">
        <v>21</v>
      </c>
      <c r="C7" s="6">
        <v>10.23</v>
      </c>
      <c r="D7" s="5">
        <v>3200</v>
      </c>
      <c r="E7" s="7">
        <f t="shared" si="0"/>
        <v>32736</v>
      </c>
      <c r="F7" s="11">
        <f t="shared" si="1"/>
        <v>3.2245100588638567E-2</v>
      </c>
      <c r="G7" s="11">
        <f t="shared" si="3"/>
        <v>0.86377784607140895</v>
      </c>
      <c r="H7" s="1" t="str">
        <f t="shared" si="2"/>
        <v>B</v>
      </c>
      <c r="I7" s="1">
        <v>5</v>
      </c>
      <c r="J7" s="19">
        <f t="shared" si="4"/>
        <v>0.17857142857142858</v>
      </c>
    </row>
    <row r="8" spans="2:13" x14ac:dyDescent="0.25">
      <c r="B8" t="s">
        <v>17</v>
      </c>
      <c r="C8" s="6">
        <v>5.89</v>
      </c>
      <c r="D8" s="5">
        <v>3200</v>
      </c>
      <c r="E8" s="7">
        <f t="shared" si="0"/>
        <v>18848</v>
      </c>
      <c r="F8" s="11">
        <f t="shared" si="1"/>
        <v>1.856536094497372E-2</v>
      </c>
      <c r="G8" s="11">
        <f t="shared" si="3"/>
        <v>0.88234320701638269</v>
      </c>
      <c r="H8" s="1" t="str">
        <f t="shared" si="2"/>
        <v>B</v>
      </c>
      <c r="I8" s="1">
        <v>6</v>
      </c>
      <c r="J8" s="19">
        <f t="shared" si="4"/>
        <v>0.21428571428571427</v>
      </c>
    </row>
    <row r="9" spans="2:13" x14ac:dyDescent="0.25">
      <c r="B9" t="s">
        <v>16</v>
      </c>
      <c r="C9" s="6">
        <v>5.67</v>
      </c>
      <c r="D9" s="5">
        <v>3200</v>
      </c>
      <c r="E9" s="7">
        <f t="shared" si="0"/>
        <v>18144</v>
      </c>
      <c r="F9" s="11">
        <f t="shared" si="1"/>
        <v>1.7871917921562137E-2</v>
      </c>
      <c r="G9" s="11">
        <f t="shared" si="3"/>
        <v>0.90021512493794487</v>
      </c>
      <c r="H9" s="1" t="str">
        <f t="shared" si="2"/>
        <v>B</v>
      </c>
      <c r="I9" s="1">
        <v>7</v>
      </c>
      <c r="J9" s="19">
        <f t="shared" si="4"/>
        <v>0.25</v>
      </c>
    </row>
    <row r="10" spans="2:13" x14ac:dyDescent="0.25">
      <c r="B10" t="s">
        <v>24</v>
      </c>
      <c r="C10" s="6">
        <v>4.5599999999999996</v>
      </c>
      <c r="D10" s="5">
        <v>3200</v>
      </c>
      <c r="E10" s="7">
        <f t="shared" si="0"/>
        <v>14591.999999999998</v>
      </c>
      <c r="F10" s="11">
        <f t="shared" si="1"/>
        <v>1.4373182667076427E-2</v>
      </c>
      <c r="G10" s="11">
        <f t="shared" si="3"/>
        <v>0.9145883076050213</v>
      </c>
      <c r="H10" s="1" t="str">
        <f t="shared" si="2"/>
        <v>B</v>
      </c>
      <c r="I10" s="1">
        <v>8</v>
      </c>
      <c r="J10" s="19">
        <f t="shared" si="4"/>
        <v>0.2857142857142857</v>
      </c>
    </row>
    <row r="11" spans="2:13" x14ac:dyDescent="0.25">
      <c r="B11" t="s">
        <v>23</v>
      </c>
      <c r="C11" s="6">
        <v>4.32</v>
      </c>
      <c r="D11" s="5">
        <v>3200</v>
      </c>
      <c r="E11" s="7">
        <f t="shared" si="0"/>
        <v>13824</v>
      </c>
      <c r="F11" s="11">
        <f t="shared" si="1"/>
        <v>1.3616699368809248E-2</v>
      </c>
      <c r="G11" s="11">
        <f t="shared" si="3"/>
        <v>0.92820500697383057</v>
      </c>
      <c r="H11" s="1" t="str">
        <f t="shared" si="2"/>
        <v>B</v>
      </c>
      <c r="I11" s="1">
        <v>9</v>
      </c>
      <c r="J11" s="19">
        <f t="shared" si="4"/>
        <v>0.32142857142857145</v>
      </c>
    </row>
    <row r="12" spans="2:13" x14ac:dyDescent="0.25">
      <c r="B12" t="s">
        <v>14</v>
      </c>
      <c r="C12" s="6">
        <v>3.24</v>
      </c>
      <c r="D12" s="5">
        <v>3200</v>
      </c>
      <c r="E12" s="7">
        <f t="shared" si="0"/>
        <v>10368</v>
      </c>
      <c r="F12" s="11">
        <f t="shared" si="1"/>
        <v>1.0212524526606936E-2</v>
      </c>
      <c r="G12" s="11">
        <f t="shared" si="3"/>
        <v>0.9384175315004375</v>
      </c>
      <c r="H12" s="1" t="str">
        <f t="shared" si="2"/>
        <v>B</v>
      </c>
      <c r="I12" s="1">
        <v>10</v>
      </c>
      <c r="J12" s="19">
        <f t="shared" si="4"/>
        <v>0.35714285714285715</v>
      </c>
    </row>
    <row r="13" spans="2:13" x14ac:dyDescent="0.25">
      <c r="B13" t="s">
        <v>15</v>
      </c>
      <c r="C13" s="6">
        <v>3.12</v>
      </c>
      <c r="D13" s="5">
        <v>3200</v>
      </c>
      <c r="E13" s="7">
        <f t="shared" si="0"/>
        <v>9984</v>
      </c>
      <c r="F13" s="11">
        <f t="shared" si="1"/>
        <v>9.8342828774733455E-3</v>
      </c>
      <c r="G13" s="11">
        <f t="shared" si="3"/>
        <v>0.94825181437791084</v>
      </c>
      <c r="H13" s="1" t="str">
        <f t="shared" si="2"/>
        <v>B</v>
      </c>
      <c r="I13" s="1">
        <v>11</v>
      </c>
      <c r="J13" s="19">
        <f t="shared" si="4"/>
        <v>0.39285714285714285</v>
      </c>
    </row>
    <row r="14" spans="2:13" x14ac:dyDescent="0.25">
      <c r="B14" t="s">
        <v>7</v>
      </c>
      <c r="C14" s="6">
        <v>0.36</v>
      </c>
      <c r="D14" s="5">
        <v>19200</v>
      </c>
      <c r="E14" s="7">
        <f t="shared" si="0"/>
        <v>6912</v>
      </c>
      <c r="F14" s="11">
        <f t="shared" si="1"/>
        <v>6.8083496844046241E-3</v>
      </c>
      <c r="G14" s="11">
        <f t="shared" si="3"/>
        <v>0.95506016406231542</v>
      </c>
      <c r="H14" s="1" t="str">
        <f t="shared" si="2"/>
        <v>C</v>
      </c>
      <c r="I14" s="1">
        <v>12</v>
      </c>
      <c r="J14" s="19">
        <f t="shared" si="4"/>
        <v>0.42857142857142855</v>
      </c>
    </row>
    <row r="15" spans="2:13" x14ac:dyDescent="0.25">
      <c r="B15" t="s">
        <v>10</v>
      </c>
      <c r="C15" s="6">
        <v>0.23</v>
      </c>
      <c r="D15" s="5">
        <v>19200</v>
      </c>
      <c r="E15" s="7">
        <f t="shared" si="0"/>
        <v>4416</v>
      </c>
      <c r="F15" s="11">
        <f t="shared" si="1"/>
        <v>4.3497789650362873E-3</v>
      </c>
      <c r="G15" s="11">
        <f t="shared" si="3"/>
        <v>0.95940994302735172</v>
      </c>
      <c r="H15" s="1" t="str">
        <f t="shared" si="2"/>
        <v>C</v>
      </c>
      <c r="I15" s="1">
        <v>13</v>
      </c>
      <c r="J15" s="19">
        <f t="shared" si="4"/>
        <v>0.4642857142857143</v>
      </c>
    </row>
    <row r="16" spans="2:13" x14ac:dyDescent="0.25">
      <c r="B16" t="s">
        <v>29</v>
      </c>
      <c r="C16" s="6">
        <v>0.68</v>
      </c>
      <c r="D16" s="5">
        <v>6300</v>
      </c>
      <c r="E16" s="7">
        <f t="shared" si="0"/>
        <v>4284</v>
      </c>
      <c r="F16" s="11">
        <f t="shared" si="1"/>
        <v>4.219758398146616E-3</v>
      </c>
      <c r="G16" s="11">
        <f t="shared" si="3"/>
        <v>0.96362970142549831</v>
      </c>
      <c r="H16" s="1" t="str">
        <f t="shared" si="2"/>
        <v>C</v>
      </c>
      <c r="I16" s="1">
        <v>14</v>
      </c>
      <c r="J16" s="19">
        <f t="shared" si="4"/>
        <v>0.5</v>
      </c>
    </row>
    <row r="17" spans="2:10" x14ac:dyDescent="0.25">
      <c r="B17" t="s">
        <v>30</v>
      </c>
      <c r="C17" s="6">
        <v>0.56000000000000005</v>
      </c>
      <c r="D17" s="5">
        <v>6300</v>
      </c>
      <c r="E17" s="7">
        <f t="shared" si="0"/>
        <v>3528.0000000000005</v>
      </c>
      <c r="F17" s="11">
        <f t="shared" si="1"/>
        <v>3.4750951514148608E-3</v>
      </c>
      <c r="G17" s="11">
        <f t="shared" si="3"/>
        <v>0.96710479657691317</v>
      </c>
      <c r="H17" s="1" t="str">
        <f t="shared" si="2"/>
        <v>C</v>
      </c>
      <c r="I17" s="1">
        <v>15</v>
      </c>
      <c r="J17" s="19">
        <f t="shared" si="4"/>
        <v>0.5357142857142857</v>
      </c>
    </row>
    <row r="18" spans="2:10" x14ac:dyDescent="0.25">
      <c r="B18" s="3" t="s">
        <v>5</v>
      </c>
      <c r="C18" s="6">
        <v>0.35</v>
      </c>
      <c r="D18" s="5">
        <v>9600</v>
      </c>
      <c r="E18" s="7">
        <f t="shared" si="0"/>
        <v>3360</v>
      </c>
      <c r="F18" s="11">
        <f t="shared" si="1"/>
        <v>3.3096144299189145E-3</v>
      </c>
      <c r="G18" s="11">
        <f t="shared" si="3"/>
        <v>0.97041441100683212</v>
      </c>
      <c r="H18" s="1" t="str">
        <f t="shared" si="2"/>
        <v>C</v>
      </c>
      <c r="I18" s="1">
        <v>16</v>
      </c>
      <c r="J18" s="19">
        <f t="shared" si="4"/>
        <v>0.5714285714285714</v>
      </c>
    </row>
    <row r="19" spans="2:10" x14ac:dyDescent="0.25">
      <c r="B19" t="s">
        <v>13</v>
      </c>
      <c r="C19" s="6">
        <v>0.17</v>
      </c>
      <c r="D19" s="5">
        <v>19200</v>
      </c>
      <c r="E19" s="7">
        <f t="shared" si="0"/>
        <v>3264.0000000000005</v>
      </c>
      <c r="F19" s="11">
        <f t="shared" si="1"/>
        <v>3.2150540176355174E-3</v>
      </c>
      <c r="G19" s="11">
        <f t="shared" si="3"/>
        <v>0.97362946502446768</v>
      </c>
      <c r="H19" s="1" t="str">
        <f t="shared" si="2"/>
        <v>C</v>
      </c>
      <c r="I19" s="1">
        <v>17</v>
      </c>
      <c r="J19" s="19">
        <f t="shared" si="4"/>
        <v>0.6071428571428571</v>
      </c>
    </row>
    <row r="20" spans="2:10" x14ac:dyDescent="0.25">
      <c r="B20" t="s">
        <v>25</v>
      </c>
      <c r="C20" s="6">
        <v>0.51</v>
      </c>
      <c r="D20" s="5">
        <v>6300</v>
      </c>
      <c r="E20" s="7">
        <f t="shared" si="0"/>
        <v>3213</v>
      </c>
      <c r="F20" s="11">
        <f t="shared" si="1"/>
        <v>3.1648187986099618E-3</v>
      </c>
      <c r="G20" s="11">
        <f t="shared" si="3"/>
        <v>0.97679428382307765</v>
      </c>
      <c r="H20" s="1" t="str">
        <f t="shared" si="2"/>
        <v>C</v>
      </c>
      <c r="I20" s="1">
        <v>18</v>
      </c>
      <c r="J20" s="19">
        <f t="shared" si="4"/>
        <v>0.6428571428571429</v>
      </c>
    </row>
    <row r="21" spans="2:10" x14ac:dyDescent="0.25">
      <c r="B21" t="s">
        <v>31</v>
      </c>
      <c r="C21" s="6">
        <v>0.51</v>
      </c>
      <c r="D21" s="5">
        <v>6300</v>
      </c>
      <c r="E21" s="7">
        <f t="shared" si="0"/>
        <v>3213</v>
      </c>
      <c r="F21" s="11">
        <f t="shared" si="1"/>
        <v>3.1648187986099618E-3</v>
      </c>
      <c r="G21" s="11">
        <f t="shared" si="3"/>
        <v>0.97995910262168762</v>
      </c>
      <c r="H21" s="1" t="str">
        <f t="shared" si="2"/>
        <v>C</v>
      </c>
      <c r="I21" s="1">
        <v>19</v>
      </c>
      <c r="J21" s="19">
        <f t="shared" si="4"/>
        <v>0.6785714285714286</v>
      </c>
    </row>
    <row r="22" spans="2:10" x14ac:dyDescent="0.25">
      <c r="B22" t="s">
        <v>6</v>
      </c>
      <c r="C22" s="6">
        <v>0.32</v>
      </c>
      <c r="D22" s="5">
        <v>9600</v>
      </c>
      <c r="E22" s="7">
        <f t="shared" si="0"/>
        <v>3072</v>
      </c>
      <c r="F22" s="11">
        <f t="shared" si="1"/>
        <v>3.0259331930687218E-3</v>
      </c>
      <c r="G22" s="11">
        <f t="shared" si="3"/>
        <v>0.98298503581475638</v>
      </c>
      <c r="H22" s="1" t="str">
        <f t="shared" si="2"/>
        <v>C</v>
      </c>
      <c r="I22" s="1">
        <v>20</v>
      </c>
      <c r="J22" s="19">
        <f t="shared" si="4"/>
        <v>0.7142857142857143</v>
      </c>
    </row>
    <row r="23" spans="2:10" x14ac:dyDescent="0.25">
      <c r="B23" t="s">
        <v>26</v>
      </c>
      <c r="C23" s="6">
        <v>0.46</v>
      </c>
      <c r="D23" s="5">
        <v>6300</v>
      </c>
      <c r="E23" s="7">
        <f t="shared" si="0"/>
        <v>2898</v>
      </c>
      <c r="F23" s="11">
        <f t="shared" si="1"/>
        <v>2.8545424458050637E-3</v>
      </c>
      <c r="G23" s="11">
        <f t="shared" si="3"/>
        <v>0.98583957826056146</v>
      </c>
      <c r="H23" s="1" t="str">
        <f t="shared" si="2"/>
        <v>C</v>
      </c>
      <c r="I23" s="1">
        <v>21</v>
      </c>
      <c r="J23" s="19">
        <f t="shared" si="4"/>
        <v>0.75</v>
      </c>
    </row>
    <row r="24" spans="2:10" x14ac:dyDescent="0.25">
      <c r="B24" t="s">
        <v>28</v>
      </c>
      <c r="C24" s="6">
        <v>0.43</v>
      </c>
      <c r="D24" s="5">
        <v>6300</v>
      </c>
      <c r="E24" s="7">
        <f t="shared" si="0"/>
        <v>2709</v>
      </c>
      <c r="F24" s="11">
        <f t="shared" si="1"/>
        <v>2.6683766341221247E-3</v>
      </c>
      <c r="G24" s="11">
        <f t="shared" si="3"/>
        <v>0.98850795489468357</v>
      </c>
      <c r="H24" s="1" t="str">
        <f t="shared" si="2"/>
        <v>C</v>
      </c>
      <c r="I24" s="1">
        <v>22</v>
      </c>
      <c r="J24" s="19">
        <f t="shared" si="4"/>
        <v>0.7857142857142857</v>
      </c>
    </row>
    <row r="25" spans="2:10" x14ac:dyDescent="0.25">
      <c r="B25" t="s">
        <v>27</v>
      </c>
      <c r="C25" s="6">
        <v>0.41</v>
      </c>
      <c r="D25" s="5">
        <v>6300</v>
      </c>
      <c r="E25" s="7">
        <f t="shared" si="0"/>
        <v>2583</v>
      </c>
      <c r="F25" s="11">
        <f t="shared" si="1"/>
        <v>2.5442660930001656E-3</v>
      </c>
      <c r="G25" s="11">
        <f t="shared" si="3"/>
        <v>0.99105222098768375</v>
      </c>
      <c r="H25" s="1" t="str">
        <f t="shared" si="2"/>
        <v>C</v>
      </c>
      <c r="I25" s="1">
        <v>23</v>
      </c>
      <c r="J25" s="19">
        <f t="shared" si="4"/>
        <v>0.8214285714285714</v>
      </c>
    </row>
    <row r="26" spans="2:10" x14ac:dyDescent="0.25">
      <c r="B26" t="s">
        <v>32</v>
      </c>
      <c r="C26" s="6">
        <v>0.36</v>
      </c>
      <c r="D26" s="5">
        <v>6300</v>
      </c>
      <c r="E26" s="7">
        <f t="shared" si="0"/>
        <v>2268</v>
      </c>
      <c r="F26" s="11">
        <f t="shared" si="1"/>
        <v>2.2339897401952671E-3</v>
      </c>
      <c r="G26" s="11">
        <f t="shared" si="3"/>
        <v>0.99328621072787904</v>
      </c>
      <c r="H26" s="1" t="str">
        <f t="shared" si="2"/>
        <v>C</v>
      </c>
      <c r="I26" s="1">
        <v>24</v>
      </c>
      <c r="J26" s="19">
        <f t="shared" si="4"/>
        <v>0.8571428571428571</v>
      </c>
    </row>
    <row r="27" spans="2:10" x14ac:dyDescent="0.25">
      <c r="B27" t="s">
        <v>8</v>
      </c>
      <c r="C27" s="6">
        <v>0.22</v>
      </c>
      <c r="D27" s="5">
        <v>9600</v>
      </c>
      <c r="E27" s="7">
        <f t="shared" si="0"/>
        <v>2112</v>
      </c>
      <c r="F27" s="11">
        <f t="shared" si="1"/>
        <v>2.0803290702347461E-3</v>
      </c>
      <c r="G27" s="11">
        <f t="shared" si="3"/>
        <v>0.99536653979811374</v>
      </c>
      <c r="H27" s="1" t="str">
        <f t="shared" si="2"/>
        <v>C</v>
      </c>
      <c r="I27" s="1">
        <v>25</v>
      </c>
      <c r="J27" s="19">
        <f t="shared" si="4"/>
        <v>0.8928571428571429</v>
      </c>
    </row>
    <row r="28" spans="2:10" x14ac:dyDescent="0.25">
      <c r="B28" t="s">
        <v>9</v>
      </c>
      <c r="C28" s="6">
        <v>0.21</v>
      </c>
      <c r="D28" s="5">
        <v>9600</v>
      </c>
      <c r="E28" s="7">
        <f t="shared" si="0"/>
        <v>2016</v>
      </c>
      <c r="F28" s="11">
        <f t="shared" si="1"/>
        <v>1.9857686579513485E-3</v>
      </c>
      <c r="G28" s="11">
        <f t="shared" si="3"/>
        <v>0.99735230845606504</v>
      </c>
      <c r="H28" s="1" t="str">
        <f t="shared" si="2"/>
        <v>C</v>
      </c>
      <c r="I28" s="1">
        <v>26</v>
      </c>
      <c r="J28" s="19">
        <f t="shared" si="4"/>
        <v>0.9285714285714286</v>
      </c>
    </row>
    <row r="29" spans="2:10" x14ac:dyDescent="0.25">
      <c r="B29" t="s">
        <v>12</v>
      </c>
      <c r="C29" s="6">
        <v>0.15</v>
      </c>
      <c r="D29" s="5">
        <v>9600</v>
      </c>
      <c r="E29" s="7">
        <f t="shared" si="0"/>
        <v>1440</v>
      </c>
      <c r="F29" s="11">
        <f t="shared" si="1"/>
        <v>1.4184061842509633E-3</v>
      </c>
      <c r="G29" s="11">
        <f t="shared" si="3"/>
        <v>0.99877071464031597</v>
      </c>
      <c r="H29" s="1" t="str">
        <f t="shared" si="2"/>
        <v>C</v>
      </c>
      <c r="I29" s="1">
        <v>27</v>
      </c>
      <c r="J29" s="19">
        <f t="shared" si="4"/>
        <v>0.9642857142857143</v>
      </c>
    </row>
    <row r="30" spans="2:10" x14ac:dyDescent="0.25">
      <c r="B30" t="s">
        <v>11</v>
      </c>
      <c r="C30" s="6">
        <v>0.13</v>
      </c>
      <c r="D30" s="5">
        <v>9600</v>
      </c>
      <c r="E30" s="7">
        <f t="shared" si="0"/>
        <v>1248</v>
      </c>
      <c r="F30" s="11">
        <f t="shared" si="1"/>
        <v>1.2292853596841682E-3</v>
      </c>
      <c r="G30" s="11">
        <f t="shared" si="3"/>
        <v>1.0000000000000002</v>
      </c>
      <c r="H30" s="1" t="str">
        <f t="shared" si="2"/>
        <v>C</v>
      </c>
      <c r="I30" s="1">
        <v>28</v>
      </c>
      <c r="J30" s="19">
        <f t="shared" si="4"/>
        <v>1</v>
      </c>
    </row>
    <row r="31" spans="2:10" x14ac:dyDescent="0.25">
      <c r="F31" s="12"/>
    </row>
    <row r="32" spans="2:10" x14ac:dyDescent="0.25">
      <c r="D32" s="9" t="s">
        <v>33</v>
      </c>
      <c r="E32" s="4">
        <f>SUM(E3:E30)</f>
        <v>1015224</v>
      </c>
      <c r="H32" s="8" t="s">
        <v>42</v>
      </c>
      <c r="I32" s="1">
        <f>COUNTA(I3:I30)</f>
        <v>28</v>
      </c>
    </row>
  </sheetData>
  <sortState xmlns:xlrd2="http://schemas.microsoft.com/office/spreadsheetml/2017/richdata2" ref="B3:H30">
    <sortCondition descending="1" ref="F3:F3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8329F-C5E0-4B33-AB65-D39B16FF19C0}">
  <dimension ref="B2:AE3"/>
  <sheetViews>
    <sheetView tabSelected="1" zoomScale="90" zoomScaleNormal="90" workbookViewId="0">
      <selection activeCell="C8" sqref="C8"/>
    </sheetView>
  </sheetViews>
  <sheetFormatPr defaultRowHeight="15" x14ac:dyDescent="0.25"/>
  <cols>
    <col min="1" max="1" width="2.5703125" customWidth="1"/>
    <col min="2" max="2" width="17" customWidth="1"/>
    <col min="3" max="27" width="4.7109375" customWidth="1"/>
    <col min="28" max="31" width="5.7109375" customWidth="1"/>
  </cols>
  <sheetData>
    <row r="2" spans="2:31" ht="19.5" customHeight="1" x14ac:dyDescent="0.25">
      <c r="B2" s="20"/>
      <c r="C2" s="1">
        <v>0</v>
      </c>
      <c r="D2" s="16">
        <f>Dados!J3</f>
        <v>3.5714285714285712E-2</v>
      </c>
      <c r="E2" s="16">
        <f>Dados!J4</f>
        <v>7.1428571428571425E-2</v>
      </c>
      <c r="F2" s="16">
        <f>Dados!J5</f>
        <v>0.10714285714285714</v>
      </c>
      <c r="G2" s="16">
        <f>Dados!J6</f>
        <v>0.14285714285714285</v>
      </c>
      <c r="H2" s="16">
        <f>Dados!J7</f>
        <v>0.17857142857142858</v>
      </c>
      <c r="I2" s="16">
        <f>Dados!J8</f>
        <v>0.21428571428571427</v>
      </c>
      <c r="J2" s="16">
        <f>Dados!J9</f>
        <v>0.25</v>
      </c>
      <c r="K2" s="16">
        <f>Dados!J10</f>
        <v>0.2857142857142857</v>
      </c>
      <c r="L2" s="16">
        <f>Dados!J11</f>
        <v>0.32142857142857145</v>
      </c>
      <c r="M2" s="16">
        <f>Dados!J12</f>
        <v>0.35714285714285715</v>
      </c>
      <c r="N2" s="16">
        <f>Dados!J13</f>
        <v>0.39285714285714285</v>
      </c>
      <c r="O2" s="16">
        <f>Dados!J14</f>
        <v>0.42857142857142855</v>
      </c>
      <c r="P2" s="16">
        <f>Dados!J15</f>
        <v>0.4642857142857143</v>
      </c>
      <c r="Q2" s="16">
        <f>Dados!J16</f>
        <v>0.5</v>
      </c>
      <c r="R2" s="16">
        <f>Dados!J17</f>
        <v>0.5357142857142857</v>
      </c>
      <c r="S2" s="16">
        <f>Dados!J18</f>
        <v>0.5714285714285714</v>
      </c>
      <c r="T2" s="16">
        <f>Dados!J19</f>
        <v>0.6071428571428571</v>
      </c>
      <c r="U2" s="16">
        <f>Dados!J20</f>
        <v>0.6428571428571429</v>
      </c>
      <c r="V2" s="16">
        <f>Dados!J21</f>
        <v>0.6785714285714286</v>
      </c>
      <c r="W2" s="16">
        <f>Dados!J22</f>
        <v>0.7142857142857143</v>
      </c>
      <c r="X2" s="16">
        <f>Dados!J23</f>
        <v>0.75</v>
      </c>
      <c r="Y2" s="16">
        <f>Dados!J24</f>
        <v>0.7857142857142857</v>
      </c>
      <c r="Z2" s="16">
        <f>Dados!J25</f>
        <v>0.8214285714285714</v>
      </c>
      <c r="AA2" s="16">
        <f>Dados!J26</f>
        <v>0.8571428571428571</v>
      </c>
      <c r="AB2" s="16">
        <f>Dados!J27</f>
        <v>0.8928571428571429</v>
      </c>
      <c r="AC2" s="16">
        <f>Dados!J28</f>
        <v>0.9285714285714286</v>
      </c>
      <c r="AD2" s="16">
        <f>Dados!J29</f>
        <v>0.9642857142857143</v>
      </c>
      <c r="AE2" s="16">
        <f>Dados!J30</f>
        <v>1</v>
      </c>
    </row>
    <row r="3" spans="2:31" ht="27" customHeight="1" x14ac:dyDescent="0.25">
      <c r="B3" s="21" t="s">
        <v>41</v>
      </c>
      <c r="C3" s="1">
        <v>0</v>
      </c>
      <c r="D3" s="16">
        <f>Dados!G3</f>
        <v>0.51907362316099703</v>
      </c>
      <c r="E3" s="16">
        <f>Dados!G4</f>
        <v>0.6619859262586385</v>
      </c>
      <c r="F3" s="16">
        <f>Dados!G5</f>
        <v>0.79894092338242595</v>
      </c>
      <c r="G3" s="16">
        <f>Dados!G6</f>
        <v>0.83153274548277034</v>
      </c>
      <c r="H3" s="16">
        <f>Dados!G7</f>
        <v>0.86377784607140895</v>
      </c>
      <c r="I3" s="16">
        <f>Dados!G8</f>
        <v>0.88234320701638269</v>
      </c>
      <c r="J3" s="16">
        <f>Dados!G9</f>
        <v>0.90021512493794487</v>
      </c>
      <c r="K3" s="16">
        <f>Dados!G10</f>
        <v>0.9145883076050213</v>
      </c>
      <c r="L3" s="16">
        <f>Dados!G11</f>
        <v>0.92820500697383057</v>
      </c>
      <c r="M3" s="16">
        <f>Dados!G12</f>
        <v>0.9384175315004375</v>
      </c>
      <c r="N3" s="16">
        <f>Dados!G13</f>
        <v>0.94825181437791084</v>
      </c>
      <c r="O3" s="16">
        <f>Dados!G14</f>
        <v>0.95506016406231542</v>
      </c>
      <c r="P3" s="16">
        <f>Dados!G15</f>
        <v>0.95940994302735172</v>
      </c>
      <c r="Q3" s="16">
        <f>Dados!G16</f>
        <v>0.96362970142549831</v>
      </c>
      <c r="R3" s="16">
        <f>Dados!G17</f>
        <v>0.96710479657691317</v>
      </c>
      <c r="S3" s="16">
        <f>Dados!G18</f>
        <v>0.97041441100683212</v>
      </c>
      <c r="T3" s="16">
        <f>Dados!G19</f>
        <v>0.97362946502446768</v>
      </c>
      <c r="U3" s="16">
        <f>Dados!G20</f>
        <v>0.97679428382307765</v>
      </c>
      <c r="V3" s="16">
        <f>Dados!G21</f>
        <v>0.97995910262168762</v>
      </c>
      <c r="W3" s="16">
        <f>Dados!G22</f>
        <v>0.98298503581475638</v>
      </c>
      <c r="X3" s="16">
        <f>Dados!G23</f>
        <v>0.98583957826056146</v>
      </c>
      <c r="Y3" s="16">
        <f>Dados!G24</f>
        <v>0.98850795489468357</v>
      </c>
      <c r="Z3" s="16">
        <f>Dados!G25</f>
        <v>0.99105222098768375</v>
      </c>
      <c r="AA3" s="16">
        <f>Dados!G26</f>
        <v>0.99328621072787904</v>
      </c>
      <c r="AB3" s="16">
        <f>Dados!G27</f>
        <v>0.99536653979811374</v>
      </c>
      <c r="AC3" s="16">
        <f>Dados!G28</f>
        <v>0.99735230845606504</v>
      </c>
      <c r="AD3" s="16">
        <f>Dados!G29</f>
        <v>0.99877071464031597</v>
      </c>
      <c r="AE3" s="16">
        <f>Dados!G30</f>
        <v>1.0000000000000002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5CB71-FE47-403C-BDAB-01760EB6F014}">
  <dimension ref="A1"/>
  <sheetViews>
    <sheetView workbookViewId="0">
      <selection activeCell="C22" sqref="C22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Dados</vt:lpstr>
      <vt:lpstr>Gráfico</vt:lpstr>
      <vt:lpstr>Gráfico Colorido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2022-12-04T12:17:24Z</dcterms:created>
  <dcterms:modified xsi:type="dcterms:W3CDTF">2022-12-04T12:24:43Z</dcterms:modified>
</cp:coreProperties>
</file>